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ZHIL\plan\Жилищник 4593\Анализ\Теплоснабжение\Сквозные расчеты\Экономия по ОДПУ\2018\Перерасчет за отопление 2018 (инф. для размещения на сайт)\"/>
    </mc:Choice>
  </mc:AlternateContent>
  <bookViews>
    <workbookView xWindow="0" yWindow="0" windowWidth="28800" windowHeight="12300"/>
  </bookViews>
  <sheets>
    <sheet name="Ленина пр-кт., 142а" sheetId="1" r:id="rId1"/>
  </sheets>
  <calcPr calcId="162913"/>
</workbook>
</file>

<file path=xl/calcChain.xml><?xml version="1.0" encoding="utf-8"?>
<calcChain xmlns="http://schemas.openxmlformats.org/spreadsheetml/2006/main">
  <c r="E23" i="1" l="1"/>
  <c r="K23" i="1" l="1"/>
  <c r="F23" i="1"/>
  <c r="L15" i="1" l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<sst xmlns="http://schemas.openxmlformats.org/spreadsheetml/2006/main" count="38" uniqueCount="34">
  <si>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</si>
  <si>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</si>
  <si>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</si>
  <si>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</si>
  <si>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</si>
  <si>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</si>
  <si>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</si>
  <si>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</si>
  <si>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</si>
  <si>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</si>
  <si>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</si>
  <si>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</si>
  <si>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</si>
  <si>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</si>
  <si>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</si>
  <si>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</si>
  <si>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</si>
  <si>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</si>
  <si>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</si>
  <si>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</si>
  <si>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</si>
  <si>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</si>
  <si>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</si>
  <si>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</si>
  <si>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</si>
  <si>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</si>
  <si>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</si>
  <si>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</si>
  <si>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</si>
  <si>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</si>
  <si>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2018год</t>
  </si>
  <si>
    <t>Норматив среднесложившийся за 2017 год</t>
  </si>
  <si>
    <t>Расход Гкал на 1 м2 , 
исходя из показаний ОДПУ в 2018 г ( на 2019 г)</t>
  </si>
  <si>
    <t>Ленина пр-кт., 142а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</si>
</sst>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2" borderId="19" xfId="0" applyFont="1" applyFill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4" borderId="15" xfId="1" applyFont="1" applyFill="1" applyBorder="1" applyAlignment="1">
      <alignment horizontal="left" vertical="center"/>
    </xf>
    <xf numFmtId="167" fontId="5" fillId="5" borderId="12" xfId="1" applyNumberFormat="1" applyFont="1" applyFill="1" applyBorder="1" applyAlignment="1">
      <alignment horizontal="center" vertical="center"/>
    </xf>
    <xf numFmtId="164" fontId="5" fillId="5" borderId="13" xfId="1" applyFont="1" applyFill="1" applyBorder="1" applyAlignment="1">
      <alignment horizontal="center" vertical="center"/>
    </xf>
    <xf numFmtId="168" fontId="5" fillId="5" borderId="12" xfId="1" applyNumberFormat="1" applyFont="1" applyFill="1" applyBorder="1" applyAlignment="1">
      <alignment horizontal="center" vertical="center"/>
    </xf>
    <xf numFmtId="169" fontId="5" fillId="5" borderId="13" xfId="1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70" fontId="5" fillId="5" borderId="12" xfId="1" applyNumberFormat="1" applyFont="1" applyFill="1" applyBorder="1" applyAlignment="1">
      <alignment horizontal="center" vertical="center"/>
    </xf>
    <xf numFmtId="167" fontId="4" fillId="3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4" fontId="4" fillId="3" borderId="20" xfId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3"/>
  <sheetViews>
    <sheetView tabSelected="1" zoomScale="80" zoomScaleNormal="80" workbookViewId="0">
      <pane xSplit="2" topLeftCell="C1" activePane="topRight" state="frozen"/>
      <selection activeCell="D206" sqref="D206"/>
      <selection pane="topRight" activeCell="B8" sqref="B8:B9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1.140625" style="1" customWidth="1"/>
    <col min="8" max="8" width="11" style="1" customWidth="1"/>
    <col min="9" max="9" width="12.140625" style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3" t="s">
        <v>30</v>
      </c>
      <c r="C2" s="33"/>
      <c r="D2" s="33"/>
      <c r="E2" s="33"/>
      <c r="F2" s="33"/>
      <c r="G2" s="33"/>
      <c r="H2" s="33"/>
      <c r="I2" s="33"/>
      <c r="J2" s="33"/>
      <c r="K2" s="33"/>
      <c r="L2" s="33"/>
    </row>
    <row r="4" spans="2:12" ht="15" x14ac:dyDescent="0.25">
      <c r="B4" s="34" t="s">
        <v>0</v>
      </c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33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35" t="s">
        <v>2</v>
      </c>
      <c r="C8" s="37" t="s">
        <v>3</v>
      </c>
      <c r="D8" s="38"/>
      <c r="E8" s="41" t="s">
        <v>4</v>
      </c>
      <c r="F8" s="38" t="s">
        <v>31</v>
      </c>
      <c r="G8" s="38" t="s">
        <v>5</v>
      </c>
      <c r="H8" s="38"/>
      <c r="I8" s="43"/>
      <c r="J8" s="44" t="s">
        <v>6</v>
      </c>
      <c r="K8" s="46" t="s">
        <v>32</v>
      </c>
      <c r="L8" s="32" t="s">
        <v>7</v>
      </c>
    </row>
    <row r="9" spans="2:12" s="13" customFormat="1" ht="78" customHeight="1" x14ac:dyDescent="0.25">
      <c r="B9" s="36"/>
      <c r="C9" s="39"/>
      <c r="D9" s="40"/>
      <c r="E9" s="42"/>
      <c r="F9" s="40"/>
      <c r="G9" s="11" t="s">
        <v>8</v>
      </c>
      <c r="H9" s="11" t="s">
        <v>9</v>
      </c>
      <c r="I9" s="12" t="s">
        <v>10</v>
      </c>
      <c r="J9" s="45"/>
      <c r="K9" s="46"/>
      <c r="L9" s="32"/>
    </row>
    <row r="10" spans="2:12" s="21" customFormat="1" ht="15" customHeight="1" x14ac:dyDescent="0.25">
      <c r="B10" s="14"/>
      <c r="C10" s="15" t="s">
        <v>11</v>
      </c>
      <c r="D10" s="16" t="s">
        <v>12</v>
      </c>
      <c r="E10" s="17" t="s">
        <v>13</v>
      </c>
      <c r="F10" s="17" t="s">
        <v>14</v>
      </c>
      <c r="G10" s="17" t="s">
        <v>15</v>
      </c>
      <c r="H10" s="17" t="s">
        <v>15</v>
      </c>
      <c r="I10" s="17" t="s">
        <v>15</v>
      </c>
      <c r="J10" s="18" t="s">
        <v>16</v>
      </c>
      <c r="K10" s="19" t="s">
        <v>14</v>
      </c>
      <c r="L10" s="20" t="s">
        <v>16</v>
      </c>
    </row>
    <row r="11" spans="2:12" s="26" customFormat="1" ht="27.75" customHeight="1" x14ac:dyDescent="0.25">
      <c r="B11" s="22" t="s">
        <v>17</v>
      </c>
      <c r="C11" s="48">
        <v>340.86599999999999</v>
      </c>
      <c r="D11" s="49">
        <v>283987.08</v>
      </c>
      <c r="E11" s="50">
        <v>7847.2000000000007</v>
      </c>
      <c r="F11" s="48">
        <v>2.8000000000000001E-2</v>
      </c>
      <c r="G11" s="23">
        <v>703.38</v>
      </c>
      <c r="H11" s="23">
        <v>877.55</v>
      </c>
      <c r="I11" s="23">
        <v>1383.48</v>
      </c>
      <c r="J11" s="23">
        <v>111142.01</v>
      </c>
      <c r="K11" s="24">
        <v>4.3437914160464872E-2</v>
      </c>
      <c r="L11" s="25">
        <f>J11-D11</f>
        <v>-172845.07</v>
      </c>
    </row>
    <row r="12" spans="2:12" s="26" customFormat="1" ht="27.75" customHeight="1" x14ac:dyDescent="0.25">
      <c r="B12" s="22" t="s">
        <v>18</v>
      </c>
      <c r="C12" s="48">
        <v>336.75799999999998</v>
      </c>
      <c r="D12" s="49">
        <v>283293.11</v>
      </c>
      <c r="E12" s="50">
        <v>7847.2000000000007</v>
      </c>
      <c r="F12" s="48">
        <v>2.8000000000000001E-2</v>
      </c>
      <c r="G12" s="23">
        <v>703.38</v>
      </c>
      <c r="H12" s="23">
        <v>877.55</v>
      </c>
      <c r="I12" s="23">
        <v>1383.48</v>
      </c>
      <c r="J12" s="23">
        <v>111990.04000000001</v>
      </c>
      <c r="K12" s="24">
        <v>4.2914415332857572E-2</v>
      </c>
      <c r="L12" s="25">
        <f t="shared" ref="L12:L22" si="0">J12-D12</f>
        <v>-171303.06999999998</v>
      </c>
    </row>
    <row r="13" spans="2:12" s="26" customFormat="1" ht="27.75" customHeight="1" x14ac:dyDescent="0.25">
      <c r="B13" s="22" t="s">
        <v>19</v>
      </c>
      <c r="C13" s="48">
        <v>262.75599999999997</v>
      </c>
      <c r="D13" s="49">
        <v>220326.8</v>
      </c>
      <c r="E13" s="50">
        <v>7846.0000000000009</v>
      </c>
      <c r="F13" s="48">
        <v>2.8000000000000001E-2</v>
      </c>
      <c r="G13" s="23">
        <v>703.38</v>
      </c>
      <c r="H13" s="23">
        <v>877.55</v>
      </c>
      <c r="I13" s="23">
        <v>1383.48</v>
      </c>
      <c r="J13" s="23">
        <v>111843.81000000006</v>
      </c>
      <c r="K13" s="24">
        <v>3.3489166454244192E-2</v>
      </c>
      <c r="L13" s="25">
        <f t="shared" si="0"/>
        <v>-108482.98999999993</v>
      </c>
    </row>
    <row r="14" spans="2:12" s="26" customFormat="1" ht="27.75" customHeight="1" x14ac:dyDescent="0.25">
      <c r="B14" s="22" t="s">
        <v>20</v>
      </c>
      <c r="C14" s="48">
        <v>169.26900000000001</v>
      </c>
      <c r="D14" s="49">
        <v>141328.56</v>
      </c>
      <c r="E14" s="50">
        <v>7846.000244140625</v>
      </c>
      <c r="F14" s="48">
        <v>2.8000000864267349E-2</v>
      </c>
      <c r="G14" s="23">
        <v>703.38</v>
      </c>
      <c r="H14" s="23">
        <v>877.55</v>
      </c>
      <c r="I14" s="23">
        <v>1383.48</v>
      </c>
      <c r="J14" s="23">
        <v>250072.95272827148</v>
      </c>
      <c r="K14" s="24">
        <v>2.1573922346791882E-2</v>
      </c>
      <c r="L14" s="25">
        <f t="shared" si="0"/>
        <v>108744.39272827149</v>
      </c>
    </row>
    <row r="15" spans="2:12" s="26" customFormat="1" ht="27.75" customHeight="1" x14ac:dyDescent="0.25">
      <c r="B15" s="22" t="s">
        <v>21</v>
      </c>
      <c r="C15" s="48">
        <v>237.57499999999999</v>
      </c>
      <c r="D15" s="49">
        <v>197520.66</v>
      </c>
      <c r="E15" s="50">
        <v>7845.9998168945313</v>
      </c>
      <c r="F15" s="48">
        <v>2.8000000864267349E-2</v>
      </c>
      <c r="G15" s="23">
        <v>703.38</v>
      </c>
      <c r="H15" s="23">
        <v>877.55</v>
      </c>
      <c r="I15" s="23">
        <v>1383.48</v>
      </c>
      <c r="J15" s="23">
        <v>170705.34936523438</v>
      </c>
      <c r="K15" s="24">
        <v>3.0279761094110354E-2</v>
      </c>
      <c r="L15" s="25">
        <f t="shared" si="0"/>
        <v>-26815.310634765628</v>
      </c>
    </row>
    <row r="16" spans="2:12" s="26" customFormat="1" ht="27.75" customHeight="1" x14ac:dyDescent="0.25">
      <c r="B16" s="22" t="s">
        <v>22</v>
      </c>
      <c r="C16" s="48">
        <v>0</v>
      </c>
      <c r="D16" s="49">
        <v>0</v>
      </c>
      <c r="E16" s="50">
        <v>7845.2</v>
      </c>
      <c r="F16" s="48">
        <v>2.8000000000000001E-2</v>
      </c>
      <c r="G16" s="23">
        <v>703.38</v>
      </c>
      <c r="H16" s="23">
        <v>877.55</v>
      </c>
      <c r="I16" s="23">
        <v>1383.48</v>
      </c>
      <c r="J16" s="23">
        <v>177798.29</v>
      </c>
      <c r="K16" s="24">
        <v>0</v>
      </c>
      <c r="L16" s="25">
        <f t="shared" si="0"/>
        <v>177798.29</v>
      </c>
    </row>
    <row r="17" spans="2:12" s="26" customFormat="1" ht="27.75" customHeight="1" x14ac:dyDescent="0.25">
      <c r="B17" s="22" t="s">
        <v>23</v>
      </c>
      <c r="C17" s="48">
        <v>0</v>
      </c>
      <c r="D17" s="49">
        <v>0</v>
      </c>
      <c r="E17" s="50">
        <v>7845.2000000000007</v>
      </c>
      <c r="F17" s="48">
        <v>2.8000000000000001E-2</v>
      </c>
      <c r="G17" s="23">
        <v>744.88</v>
      </c>
      <c r="H17" s="23">
        <v>929.33</v>
      </c>
      <c r="I17" s="23">
        <v>1444.36</v>
      </c>
      <c r="J17" s="23">
        <v>187102.05000000002</v>
      </c>
      <c r="K17" s="24">
        <v>0</v>
      </c>
      <c r="L17" s="25">
        <f t="shared" si="0"/>
        <v>187102.05000000002</v>
      </c>
    </row>
    <row r="18" spans="2:12" s="26" customFormat="1" ht="27.75" customHeight="1" x14ac:dyDescent="0.25">
      <c r="B18" s="22" t="s">
        <v>24</v>
      </c>
      <c r="C18" s="48">
        <v>0</v>
      </c>
      <c r="D18" s="49">
        <v>0</v>
      </c>
      <c r="E18" s="50">
        <v>7844.2000000000007</v>
      </c>
      <c r="F18" s="48">
        <v>2.8000000000000001E-2</v>
      </c>
      <c r="G18" s="23">
        <v>744.88</v>
      </c>
      <c r="H18" s="23">
        <v>929.33</v>
      </c>
      <c r="I18" s="23">
        <v>1444.36</v>
      </c>
      <c r="J18" s="23">
        <v>186775.26000000004</v>
      </c>
      <c r="K18" s="24">
        <v>0</v>
      </c>
      <c r="L18" s="25">
        <f t="shared" si="0"/>
        <v>186775.26000000004</v>
      </c>
    </row>
    <row r="19" spans="2:12" s="26" customFormat="1" ht="27.75" customHeight="1" x14ac:dyDescent="0.25">
      <c r="B19" s="22" t="s">
        <v>25</v>
      </c>
      <c r="C19" s="48">
        <v>73.233000000000004</v>
      </c>
      <c r="D19" s="49">
        <v>63429.56</v>
      </c>
      <c r="E19" s="50">
        <v>7844.1998291015625</v>
      </c>
      <c r="F19" s="48">
        <v>2.8000000864267349E-2</v>
      </c>
      <c r="G19" s="23">
        <v>744.88</v>
      </c>
      <c r="H19" s="23">
        <v>929.33</v>
      </c>
      <c r="I19" s="23">
        <v>1444.36</v>
      </c>
      <c r="J19" s="23">
        <v>190234.92705535889</v>
      </c>
      <c r="K19" s="24">
        <v>9.3359426831924244E-3</v>
      </c>
      <c r="L19" s="25">
        <f t="shared" si="0"/>
        <v>126805.36705535889</v>
      </c>
    </row>
    <row r="20" spans="2:12" s="26" customFormat="1" ht="27.75" customHeight="1" x14ac:dyDescent="0.25">
      <c r="B20" s="22" t="s">
        <v>26</v>
      </c>
      <c r="C20" s="48">
        <v>140.607</v>
      </c>
      <c r="D20" s="49">
        <v>121771.57</v>
      </c>
      <c r="E20" s="50">
        <v>7844.2001884579659</v>
      </c>
      <c r="F20" s="48">
        <v>2.8000000864267349E-2</v>
      </c>
      <c r="G20" s="23">
        <v>744.88</v>
      </c>
      <c r="H20" s="23">
        <v>929.33</v>
      </c>
      <c r="I20" s="23">
        <v>1444.36</v>
      </c>
      <c r="J20" s="23">
        <v>190215.45244598389</v>
      </c>
      <c r="K20" s="24">
        <v>1.7924963236773398E-2</v>
      </c>
      <c r="L20" s="25">
        <f t="shared" si="0"/>
        <v>68443.88244598388</v>
      </c>
    </row>
    <row r="21" spans="2:12" s="26" customFormat="1" ht="27.75" customHeight="1" x14ac:dyDescent="0.25">
      <c r="B21" s="22" t="s">
        <v>27</v>
      </c>
      <c r="C21" s="48">
        <v>140.613</v>
      </c>
      <c r="D21" s="49">
        <v>121598.47</v>
      </c>
      <c r="E21" s="50">
        <v>7844.5</v>
      </c>
      <c r="F21" s="48">
        <v>2.8000000000000001E-2</v>
      </c>
      <c r="G21" s="23">
        <v>744.88</v>
      </c>
      <c r="H21" s="23">
        <v>929.33</v>
      </c>
      <c r="I21" s="23">
        <v>1444.36</v>
      </c>
      <c r="J21" s="23">
        <v>189944.38999999998</v>
      </c>
      <c r="K21" s="24">
        <v>1.7925043023774619E-2</v>
      </c>
      <c r="L21" s="25">
        <f t="shared" si="0"/>
        <v>68345.919999999984</v>
      </c>
    </row>
    <row r="22" spans="2:12" s="26" customFormat="1" ht="27.75" customHeight="1" x14ac:dyDescent="0.25">
      <c r="B22" s="22" t="s">
        <v>28</v>
      </c>
      <c r="C22" s="48">
        <v>234.66800000000001</v>
      </c>
      <c r="D22" s="49">
        <v>202224.02</v>
      </c>
      <c r="E22" s="50">
        <v>7843.9000854492188</v>
      </c>
      <c r="F22" s="48">
        <v>2.8000000864267349E-2</v>
      </c>
      <c r="G22" s="23">
        <v>744.88</v>
      </c>
      <c r="H22" s="23">
        <v>929.33</v>
      </c>
      <c r="I22" s="23">
        <v>1444.36</v>
      </c>
      <c r="J22" s="23">
        <v>189264.60869598389</v>
      </c>
      <c r="K22" s="24">
        <v>2.9917260220501726E-2</v>
      </c>
      <c r="L22" s="25">
        <f t="shared" si="0"/>
        <v>-12959.411304016103</v>
      </c>
    </row>
    <row r="23" spans="2:12" s="26" customFormat="1" ht="15" x14ac:dyDescent="0.25">
      <c r="B23" s="27" t="s">
        <v>29</v>
      </c>
      <c r="C23" s="28">
        <f>SUM(C11:C22)</f>
        <v>1936.3449999999998</v>
      </c>
      <c r="D23" s="28">
        <f>SUM(D11:D22)</f>
        <v>1635479.83</v>
      </c>
      <c r="E23" s="47">
        <f>E22</f>
        <v>7843.9000854492188</v>
      </c>
      <c r="F23" s="30">
        <f>SUM(F11:F22)/12</f>
        <v>2.80000003601114E-2</v>
      </c>
      <c r="G23" s="29"/>
      <c r="H23" s="29"/>
      <c r="I23" s="29"/>
      <c r="J23" s="29">
        <f>SUM(J11:J22)</f>
        <v>2067089.1402908326</v>
      </c>
      <c r="K23" s="31">
        <f>SUM(K11:K22)/12</f>
        <v>2.0566532379392585E-2</v>
      </c>
      <c r="L23" s="29">
        <f t="shared" ref="L23" si="1">SUM(L11:L22)</f>
        <v>431609.31029083254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Ленина пр-кт., 142а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Плетнева Алена Андреевна</cp:lastModifiedBy>
  <dcterms:created xsi:type="dcterms:W3CDTF">2018-04-09T01:58:38Z</dcterms:created>
  <dcterms:modified xsi:type="dcterms:W3CDTF">2019-04-05T08:45:58Z</dcterms:modified>
</cp:coreProperties>
</file>